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4TO TRIMESTRE 2022\"/>
    </mc:Choice>
  </mc:AlternateContent>
  <xr:revisionPtr revIDLastSave="0" documentId="8_{E88DDF57-DBD0-421C-A982-549100A26A3D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58" i="60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<sst xmlns="http://schemas.openxmlformats.org/spreadsheetml/2006/main" count="951" uniqueCount="674">
  <si>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</si>
  <si>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</si>
  <si>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</si>
  <si>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</si>
  <si>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</si>
  <si>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</si>
  <si>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</si>
  <si>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</si>
  <si>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</si>
  <si>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</si>
  <si>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</si>
  <si>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</si>
  <si>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</si>
  <si>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</si>
  <si>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</si>
  <si>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</si>
  <si>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</si>
  <si>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</si>
  <si>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</si>
  <si>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</si>
  <si>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</si>
  <si>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</si>
  <si>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</si>
  <si>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</si>
  <si>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</si>
  <si>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</si>
  <si>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</si>
  <si>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</si>
  <si>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</si>
  <si>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</si>
  <si>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</si>
  <si>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</si>
  <si>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</si>
  <si>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</si>
  <si>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</si>
  <si>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</si>
  <si>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</si>
  <si>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</si>
  <si>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</si>
  <si>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</si>
  <si>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</si>
  <si>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</si>
  <si>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</si>
  <si>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</si>
  <si>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</si>
  <si>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</si>
  <si>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</si>
  <si>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</si>
  <si>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</si>
  <si>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</si>
  <si>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</si>
  <si>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</si>
  <si>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</si>
  <si>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</si>
  <si>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</si>
  <si>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</si>
  <si>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</si>
  <si>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</si>
  <si>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</si>
  <si>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</si>
  <si>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</si>
  <si>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</si>
  <si>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</si>
  <si>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</si>
  <si>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</si>
  <si>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</si>
  <si>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</si>
  <si>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</si>
  <si>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</si>
  <si>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</si>
  <si>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</si>
  <si>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</si>
  <si>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</si>
  <si>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</si>
  <si>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</si>
  <si>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</si>
  <si>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</si>
  <si>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</si>
  <si>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</si>
  <si>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</si>
  <si>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</si>
  <si>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</si>
  <si>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</si>
  <si>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</si>
  <si>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</si>
  <si>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</si>
  <si>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</si>
  <si>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</si>
  <si>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</si>
  <si>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</si>
  <si>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</si>
  <si>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</si>
  <si>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</si>
  <si>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</si>
  <si>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</si>
  <si>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</si>
  <si>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</si>
  <si>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</si>
  <si>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</si>
  <si>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</si>
  <si>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</si>
  <si>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</si>
  <si>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</si>
  <si>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</si>
  <si>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</si>
  <si>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</si>
  <si>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</si>
  <si>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</si>
  <si>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</si>
  <si>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</si>
  <si>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</si>
  <si>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</si>
  <si>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</si>
  <si>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</si>
  <si>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</si>
  <si>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</si>
  <si>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</si>
  <si>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</si>
  <si>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</si>
  <si>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</si>
  <si>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</si>
  <si>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</si>
  <si>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</si>
  <si>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</si>
  <si>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</si>
  <si>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</si>
  <si>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</si>
  <si>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</si>
  <si>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</si>
  <si>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</si>
  <si>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</si>
  <si>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</si>
  <si>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</si>
  <si>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</si>
  <si>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</si>
  <si>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</si>
  <si>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</si>
  <si>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</si>
  <si>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</si>
  <si>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</si>
  <si>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</si>
  <si>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</si>
  <si>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</si>
  <si>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</si>
  <si>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</si>
  <si>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</si>
  <si>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</si>
  <si>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</si>
  <si>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</si>
  <si>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</si>
  <si>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</si>
  <si>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</si>
  <si>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</si>
  <si>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</si>
  <si>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</si>
  <si>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</si>
  <si>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</si>
  <si>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</si>
  <si>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</si>
  <si>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</si>
  <si>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</si>
  <si>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</si>
  <si>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</si>
  <si>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</si>
  <si>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</si>
  <si>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</si>
  <si>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</si>
  <si>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</si>
  <si>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</si>
  <si>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</si>
  <si>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</si>
  <si>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</si>
  <si>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</si>
  <si>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</si>
  <si>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</si>
  <si>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</si>
  <si>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</si>
  <si>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</si>
  <si>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</si>
  <si>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</si>
  <si>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</si>
  <si>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</si>
  <si>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</si>
  <si>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</si>
  <si>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</si>
  <si>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</si>
  <si>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</si>
  <si>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</si>
  <si>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</si>
  <si>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</si>
  <si>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</si>
  <si>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</si>
  <si>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</si>
  <si>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</si>
  <si>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</si>
  <si>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</si>
  <si>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</si>
  <si>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</si>
  <si>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</si>
  <si>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</si>
  <si>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</si>
  <si>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</si>
  <si>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</si>
  <si>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</si>
  <si>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</si>
  <si>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</si>
  <si>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</si>
  <si>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</si>
  <si>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</si>
  <si>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</si>
  <si>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</si>
  <si>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</si>
  <si>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</si>
  <si>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</si>
  <si>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</si>
  <si>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</si>
  <si>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</si>
  <si>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</si>
  <si>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</si>
  <si>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</si>
  <si>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</si>
  <si>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</si>
  <si>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</si>
  <si>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</si>
  <si>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</si>
  <si>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</si>
  <si>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</si>
  <si>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</si>
  <si>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</si>
  <si>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</si>
  <si>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</si>
  <si>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</si>
  <si>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</si>
  <si>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</si>
  <si>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</si>
  <si>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</si>
  <si>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</si>
  <si>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</si>
  <si>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</si>
  <si>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</si>
  <si>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</si>
  <si>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</si>
  <si>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</si>
  <si>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</si>
  <si>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</si>
  <si>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</si>
  <si>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</si>
  <si>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</si>
  <si>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</si>
  <si>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</si>
  <si>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</si>
  <si>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</si>
  <si>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</si>
  <si>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</si>
  <si>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</si>
  <si>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</si>
  <si>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</si>
  <si>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</si>
  <si>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</si>
  <si>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</si>
  <si>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</si>
  <si>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</si>
  <si>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</si>
  <si>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</si>
  <si>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</si>
  <si>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</si>
  <si>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</si>
  <si>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</si>
  <si>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</si>
  <si>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</si>
  <si>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</si>
  <si>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</si>
  <si>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</si>
  <si>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</si>
  <si>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</si>
  <si>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</si>
  <si>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</si>
  <si>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</si>
  <si>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</si>
  <si>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</si>
  <si>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</si>
  <si>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</si>
  <si>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</si>
  <si>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</si>
  <si>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</si>
  <si>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</si>
  <si>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</si>
  <si>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</si>
  <si>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</si>
  <si>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</si>
  <si>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</si>
  <si>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</si>
  <si>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</si>
  <si>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</si>
  <si>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</si>
  <si>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</si>
  <si>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</si>
  <si>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</si>
  <si>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</si>
  <si>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</si>
  <si>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</si>
  <si>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</si>
  <si>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</si>
  <si>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</si>
  <si>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</si>
  <si>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</si>
  <si>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</si>
  <si>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</si>
  <si>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</si>
  <si>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</si>
  <si>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</si>
  <si>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</si>
  <si>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</si>
  <si>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</si>
  <si>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</si>
  <si>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</si>
  <si>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</si>
  <si>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</si>
  <si>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</si>
  <si>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</si>
  <si>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</si>
  <si>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</si>
  <si>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</si>
  <si>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</si>
  <si>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</si>
  <si>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</si>
  <si>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</si>
  <si>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</si>
  <si>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</si>
  <si>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</si>
  <si>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</si>
  <si>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</si>
  <si>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</si>
  <si>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</si>
  <si>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</si>
  <si>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</si>
  <si>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</si>
  <si>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</si>
  <si>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</si>
  <si>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</si>
  <si>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</si>
  <si>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</si>
  <si>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</si>
  <si>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</si>
  <si>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</si>
  <si>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</si>
  <si>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</si>
  <si>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</si>
  <si>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</si>
  <si>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</si>
  <si>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</si>
  <si>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</si>
  <si>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</si>
  <si>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</si>
  <si>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</si>
  <si>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</si>
  <si>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</si>
  <si>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</si>
  <si>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</si>
  <si>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</si>
  <si>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</si>
  <si>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</si>
  <si>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</si>
  <si>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</si>
  <si>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</si>
  <si>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</si>
  <si>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</si>
  <si>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</si>
  <si>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</si>
  <si>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</si>
  <si>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</si>
  <si>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</si>
  <si>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</si>
  <si>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</si>
  <si>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</si>
  <si>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</si>
  <si>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</si>
  <si>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</si>
  <si>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</si>
  <si>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</si>
  <si>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</si>
  <si>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</si>
  <si>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</si>
  <si>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</si>
  <si>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</si>
  <si>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</si>
  <si>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</si>
  <si>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</si>
  <si>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</si>
  <si>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</si>
  <si>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</si>
  <si>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</si>
  <si>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</si>
  <si>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</si>
  <si>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</si>
  <si>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</si>
  <si>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</si>
  <si>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</si>
  <si>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</si>
  <si>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</si>
  <si>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</si>
  <si>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</si>
  <si>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</si>
  <si>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</si>
  <si>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</si>
  <si>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</si>
  <si>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</si>
  <si>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</si>
  <si>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</si>
  <si>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</si>
  <si>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</si>
  <si>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</si>
  <si>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</si>
  <si>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</si>
  <si>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</si>
  <si>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</si>
  <si>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</si>
  <si>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</si>
  <si>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</si>
  <si>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</si>
  <si>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</si>
  <si>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</si>
  <si>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</si>
  <si>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</si>
  <si>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</si>
  <si>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</si>
  <si>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</si>
  <si>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</si>
  <si>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</si>
  <si>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</si>
  <si>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</si>
  <si>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</si>
  <si>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</si>
  <si>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</si>
  <si>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</si>
  <si>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</si>
  <si>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</si>
  <si>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</si>
  <si>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</si>
  <si>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</si>
  <si>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</si>
  <si>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</si>
  <si>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</si>
  <si>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</si>
  <si>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</si>
  <si>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</si>
  <si>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</si>
  <si>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</si>
  <si>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</si>
  <si>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</si>
  <si>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</si>
  <si>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</si>
  <si>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</si>
  <si>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</si>
  <si>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</si>
  <si>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</si>
  <si>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</si>
  <si>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</si>
  <si>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</si>
  <si>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</si>
  <si>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</si>
  <si>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</si>
  <si>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</si>
  <si>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</si>
  <si>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</si>
  <si>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</si>
  <si>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</si>
  <si>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</si>
  <si>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</si>
  <si>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</si>
  <si>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</si>
  <si>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</si>
  <si>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</si>
  <si>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</si>
  <si>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</si>
  <si>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</si>
  <si>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</si>
  <si>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</si>
  <si>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</si>
  <si>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</si>
  <si>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</si>
  <si>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</si>
  <si>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</si>
  <si>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</si>
  <si>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</si>
  <si>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</si>
  <si>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</si>
  <si>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</si>
  <si>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</si>
  <si>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</si>
  <si>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</si>
  <si>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</si>
  <si>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</si>
  <si>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</si>
  <si>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</si>
  <si>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</si>
  <si>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</si>
  <si>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</si>
  <si>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</si>
  <si>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</si>
  <si>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</si>
  <si>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</si>
  <si>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</si>
  <si>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</si>
  <si>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</si>
  <si>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</si>
  <si>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</si>
  <si>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</si>
  <si>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</si>
  <si>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</si>
  <si>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</si>
  <si>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</si>
  <si>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</si>
  <si>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</si>
  <si>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</si>
  <si>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</si>
  <si>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</si>
  <si>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</si>
  <si>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</si>
  <si>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</si>
  <si>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</si>
  <si>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</si>
  <si>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</si>
  <si>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</si>
  <si>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</si>
  <si>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</si>
  <si>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</si>
  <si>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</si>
  <si>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</si>
  <si>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</si>
  <si>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</si>
  <si>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</si>
  <si>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</si>
  <si>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</si>
  <si>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</si>
  <si>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</si>
  <si>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</si>
  <si>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</si>
  <si>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</si>
  <si>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</si>
  <si>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</si>
  <si>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</si>
  <si>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</si>
  <si>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</si>
  <si>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</si>
  <si>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</si>
  <si>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</si>
  <si>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</si>
  <si>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</si>
  <si>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</si>
  <si>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</si>
  <si>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</si>
  <si>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</si>
  <si>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</si>
  <si>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</si>
  <si>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</si>
  <si>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</si>
  <si>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</si>
  <si>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</si>
  <si>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</si>
  <si>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</si>
  <si>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</si>
  <si>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</si>
  <si>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</si>
  <si>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</si>
  <si>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</si>
  <si>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</si>
  <si>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</si>
  <si>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</si>
  <si>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</si>
  <si>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</si>
  <si>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</si>
  <si>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</si>
  <si>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</si>
  <si>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</si>
  <si>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</si>
  <si>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</si>
  <si>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</si>
  <si>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</si>
  <si>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</si>
  <si>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</si>
  <si>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</si>
  <si>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</si>
  <si>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</si>
  <si>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</si>
  <si>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</si>
  <si>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</si>
  <si>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</si>
  <si>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</si>
  <si>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</si>
  <si>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</si>
  <si>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</si>
  <si>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</si>
  <si>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</si>
  <si>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</si>
  <si>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</si>
  <si>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</si>
  <si>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</si>
  <si>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</si>
  <si>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</si>
  <si>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</si>
  <si>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</si>
  <si>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</si>
  <si>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</si>
  <si>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</si>
  <si>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</si>
  <si>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</si>
  <si>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</si>
  <si>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</si>
  <si>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</si>
  <si>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</si>
  <si>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</si>
  <si>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</si>
  <si>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</si>
  <si>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</si>
  <si>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</si>
  <si>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</si>
  <si>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</si>
  <si>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</si>
  <si>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</si>
  <si>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</si>
  <si>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</si>
  <si>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</si>
  <si>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</si>
  <si>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</si>
  <si>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</si>
  <si>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</si>
  <si>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</si>
  <si>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</si>
  <si>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</si>
  <si>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</si>
  <si>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</si>
  <si>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</si>
  <si>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</si>
  <si>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</si>
  <si>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</si>
  <si>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</si>
  <si>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</si>
  <si>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</si>
  <si>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</si>
  <si>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</si>
  <si>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</si>
  <si>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</si>
  <si>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</si>
  <si>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</si>
  <si>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</si>
  <si>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</si>
  <si>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</si>
  <si>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</si>
  <si>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</si>
  <si>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</si>
  <si>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</si>
  <si>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</si>
  <si>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</si>
  <si>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</si>
  <si>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</si>
  <si>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</si>
  <si>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</si>
  <si>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</si>
  <si>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</si>
  <si>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</si>
  <si>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</si>
  <si>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</si>
  <si>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</si>
  <si>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</si>
  <si>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</si>
  <si>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</si>
  <si>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</si>
  <si>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</si>
  <si>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</si>
  <si>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</si>
  <si>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</si>
  <si>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Salamanca, Guanajuato.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</si>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</sst>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51871682.409999996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25257.32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25257.32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51896939.729999997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12" workbookViewId="0">
      <selection activeCell="H23" sqref="H23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48436118.740000002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723106.14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614529.22</v>
      </c>
    </row>
    <row r="11" spans="1:3" x14ac:dyDescent="0.2">
      <c r="A11" s="85">
        <v>2.4</v>
      </c>
      <c r="B11" s="72" t="s">
        <v>240</v>
      </c>
      <c r="C11" s="137">
        <v>49248.92</v>
      </c>
    </row>
    <row r="12" spans="1:3" x14ac:dyDescent="0.2">
      <c r="A12" s="85">
        <v>2.5</v>
      </c>
      <c r="B12" s="72" t="s">
        <v>241</v>
      </c>
      <c r="C12" s="137">
        <v>4840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54488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804112.17</v>
      </c>
    </row>
    <row r="31" spans="1:3" x14ac:dyDescent="0.2">
      <c r="A31" s="85" t="s">
        <v>560</v>
      </c>
      <c r="B31" s="72" t="s">
        <v>441</v>
      </c>
      <c r="C31" s="137">
        <v>804112.17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48517124.770000003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topLeftCell="A3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51871682.409999996</v>
      </c>
      <c r="E40" s="34">
        <v>-51871682.409999996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75612882.920000002</v>
      </c>
      <c r="E41" s="34">
        <v>-75612882.920000002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6288629.2000000002</v>
      </c>
      <c r="E42" s="34">
        <v>-6288629.2000000002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80488195.829999998</v>
      </c>
      <c r="E43" s="34">
        <v>-80488195.829999998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66179939.119999997</v>
      </c>
      <c r="E44" s="34">
        <v>-66179939.119999997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50080358.020000003</v>
      </c>
      <c r="E45" s="34">
        <v>-50080358.020000003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110812473.02</v>
      </c>
      <c r="E46" s="34">
        <v>-110812473.02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6455143.7199999997</v>
      </c>
      <c r="E47" s="34">
        <v>-6455143.7199999997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137033446.75999999</v>
      </c>
      <c r="E48" s="34">
        <v>-137033446.75999999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123365461.42</v>
      </c>
      <c r="E49" s="34">
        <v>-123365461.42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122407066.59999999</v>
      </c>
      <c r="E50" s="34">
        <v>-122407066.59999999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84942395.260000005</v>
      </c>
      <c r="E51" s="34">
        <v>-84942395.260000005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309942.55</v>
      </c>
      <c r="D15" s="24">
        <v>312045.62</v>
      </c>
      <c r="E15" s="24">
        <v>317647.67</v>
      </c>
      <c r="F15" s="24">
        <v>317113.62</v>
      </c>
      <c r="G15" s="24">
        <v>315264.34000000003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150813.17000000001</v>
      </c>
      <c r="D20" s="24">
        <v>150813.17000000001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17996.080000000002</v>
      </c>
      <c r="D21" s="24">
        <v>17996.080000000002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51933.83</v>
      </c>
      <c r="D23" s="24">
        <v>51933.83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428.95</v>
      </c>
      <c r="D24" s="24">
        <v>428.95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21153.759999999998</v>
      </c>
      <c r="D25" s="24">
        <v>21153.759999999998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25257.32</v>
      </c>
    </row>
    <row r="42" spans="1:8" x14ac:dyDescent="0.2">
      <c r="A42" s="22">
        <v>1151</v>
      </c>
      <c r="B42" s="20" t="s">
        <v>225</v>
      </c>
      <c r="C42" s="24">
        <v>25257.32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8729477.9400000013</v>
      </c>
      <c r="D62" s="24">
        <f t="shared" ref="D62:E62" si="0">SUM(D63:D70)</f>
        <v>788710.89000000013</v>
      </c>
      <c r="E62" s="24">
        <f t="shared" si="0"/>
        <v>-5922695.5200000005</v>
      </c>
    </row>
    <row r="63" spans="1:9" x14ac:dyDescent="0.2">
      <c r="A63" s="22">
        <v>1241</v>
      </c>
      <c r="B63" s="20" t="s">
        <v>239</v>
      </c>
      <c r="C63" s="24">
        <v>4413348.6100000003</v>
      </c>
      <c r="D63" s="24">
        <v>383147.99</v>
      </c>
      <c r="E63" s="24">
        <v>-3061963.95</v>
      </c>
    </row>
    <row r="64" spans="1:9" x14ac:dyDescent="0.2">
      <c r="A64" s="22">
        <v>1242</v>
      </c>
      <c r="B64" s="20" t="s">
        <v>240</v>
      </c>
      <c r="C64" s="24">
        <v>652090.21</v>
      </c>
      <c r="D64" s="24">
        <v>56974.66</v>
      </c>
      <c r="E64" s="24">
        <v>-353933.09</v>
      </c>
    </row>
    <row r="65" spans="1:9" x14ac:dyDescent="0.2">
      <c r="A65" s="22">
        <v>1243</v>
      </c>
      <c r="B65" s="20" t="s">
        <v>241</v>
      </c>
      <c r="C65" s="24">
        <v>133286.60999999999</v>
      </c>
      <c r="D65" s="24">
        <v>20756.7</v>
      </c>
      <c r="E65" s="24">
        <v>-80638.600000000006</v>
      </c>
    </row>
    <row r="66" spans="1:9" x14ac:dyDescent="0.2">
      <c r="A66" s="22">
        <v>1244</v>
      </c>
      <c r="B66" s="20" t="s">
        <v>242</v>
      </c>
      <c r="C66" s="24">
        <v>3200299.74</v>
      </c>
      <c r="D66" s="24">
        <v>312234</v>
      </c>
      <c r="E66" s="24">
        <v>-2268906.02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303307.77</v>
      </c>
      <c r="D68" s="24">
        <v>15597.54</v>
      </c>
      <c r="E68" s="24">
        <v>-157253.85999999999</v>
      </c>
    </row>
    <row r="69" spans="1:9" x14ac:dyDescent="0.2">
      <c r="A69" s="22">
        <v>1247</v>
      </c>
      <c r="B69" s="20" t="s">
        <v>245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166706.79999999999</v>
      </c>
      <c r="D74" s="24">
        <f>SUM(D75:D79)</f>
        <v>15401.279999999999</v>
      </c>
      <c r="E74" s="24">
        <f>SUM(E75:E79)</f>
        <v>96772.17</v>
      </c>
    </row>
    <row r="75" spans="1:9" x14ac:dyDescent="0.2">
      <c r="A75" s="22">
        <v>1251</v>
      </c>
      <c r="B75" s="20" t="s">
        <v>249</v>
      </c>
      <c r="C75" s="24">
        <v>25494.799999999999</v>
      </c>
      <c r="D75" s="24">
        <v>2120.48</v>
      </c>
      <c r="E75" s="24">
        <v>9693.5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141212</v>
      </c>
      <c r="D78" s="24">
        <v>13280.8</v>
      </c>
      <c r="E78" s="24">
        <v>87078.67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1823394.84</v>
      </c>
      <c r="D110" s="24">
        <f>SUM(D111:D119)</f>
        <v>1823394.84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835773.29</v>
      </c>
      <c r="D111" s="24">
        <f>C111</f>
        <v>835773.29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197404.42</v>
      </c>
      <c r="D112" s="24">
        <f t="shared" ref="D112:D119" si="1">C112</f>
        <v>197404.42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249.94</v>
      </c>
      <c r="D115" s="24">
        <f t="shared" si="1"/>
        <v>249.94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787157.45</v>
      </c>
      <c r="D117" s="24">
        <f t="shared" si="1"/>
        <v>787157.45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2809.74</v>
      </c>
      <c r="D119" s="24">
        <f t="shared" si="1"/>
        <v>2809.74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3521982.1199999996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86845.34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86845.34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3435136.78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3435136.78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46478490.520000003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46478490.520000003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46478490.520000003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1896467.09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1896467.09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1896467.09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48490428.690000005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45146497.910000004</v>
      </c>
      <c r="D99" s="53">
        <f>C99/$C$98</f>
        <v>0.93103936446143221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38952591.780000001</v>
      </c>
      <c r="D100" s="53">
        <f t="shared" ref="D100:D163" si="0">C100/$C$98</f>
        <v>0.80330475172790228</v>
      </c>
      <c r="E100" s="49"/>
    </row>
    <row r="101" spans="1:5" x14ac:dyDescent="0.2">
      <c r="A101" s="51">
        <v>5111</v>
      </c>
      <c r="B101" s="49" t="s">
        <v>363</v>
      </c>
      <c r="C101" s="52">
        <v>23946421.920000002</v>
      </c>
      <c r="D101" s="53">
        <f t="shared" si="0"/>
        <v>0.49383811541633948</v>
      </c>
      <c r="E101" s="49"/>
    </row>
    <row r="102" spans="1:5" x14ac:dyDescent="0.2">
      <c r="A102" s="51">
        <v>5112</v>
      </c>
      <c r="B102" s="49" t="s">
        <v>364</v>
      </c>
      <c r="C102" s="52">
        <v>3463.94</v>
      </c>
      <c r="D102" s="53">
        <f t="shared" si="0"/>
        <v>7.1435540859929647E-5</v>
      </c>
      <c r="E102" s="49"/>
    </row>
    <row r="103" spans="1:5" x14ac:dyDescent="0.2">
      <c r="A103" s="51">
        <v>5113</v>
      </c>
      <c r="B103" s="49" t="s">
        <v>365</v>
      </c>
      <c r="C103" s="52">
        <v>3992585.02</v>
      </c>
      <c r="D103" s="53">
        <f t="shared" si="0"/>
        <v>8.2337589661758873E-2</v>
      </c>
      <c r="E103" s="49"/>
    </row>
    <row r="104" spans="1:5" x14ac:dyDescent="0.2">
      <c r="A104" s="51">
        <v>5114</v>
      </c>
      <c r="B104" s="49" t="s">
        <v>366</v>
      </c>
      <c r="C104" s="52">
        <v>6504865.5</v>
      </c>
      <c r="D104" s="53">
        <f t="shared" si="0"/>
        <v>0.13414741167964708</v>
      </c>
      <c r="E104" s="49"/>
    </row>
    <row r="105" spans="1:5" x14ac:dyDescent="0.2">
      <c r="A105" s="51">
        <v>5115</v>
      </c>
      <c r="B105" s="49" t="s">
        <v>367</v>
      </c>
      <c r="C105" s="52">
        <v>3314062.35</v>
      </c>
      <c r="D105" s="53">
        <f t="shared" si="0"/>
        <v>6.8344670062350815E-2</v>
      </c>
      <c r="E105" s="49"/>
    </row>
    <row r="106" spans="1:5" x14ac:dyDescent="0.2">
      <c r="A106" s="51">
        <v>5116</v>
      </c>
      <c r="B106" s="49" t="s">
        <v>368</v>
      </c>
      <c r="C106" s="52">
        <v>1191193.05</v>
      </c>
      <c r="D106" s="53">
        <f t="shared" si="0"/>
        <v>2.4565529366946084E-2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2892057.36</v>
      </c>
      <c r="D107" s="53">
        <f t="shared" si="0"/>
        <v>5.9641818769822871E-2</v>
      </c>
      <c r="E107" s="49"/>
    </row>
    <row r="108" spans="1:5" x14ac:dyDescent="0.2">
      <c r="A108" s="51">
        <v>5121</v>
      </c>
      <c r="B108" s="49" t="s">
        <v>370</v>
      </c>
      <c r="C108" s="52">
        <v>858812.75</v>
      </c>
      <c r="D108" s="53">
        <f t="shared" si="0"/>
        <v>1.7710974582023229E-2</v>
      </c>
      <c r="E108" s="49"/>
    </row>
    <row r="109" spans="1:5" x14ac:dyDescent="0.2">
      <c r="A109" s="51">
        <v>5122</v>
      </c>
      <c r="B109" s="49" t="s">
        <v>371</v>
      </c>
      <c r="C109" s="52">
        <v>634656.77</v>
      </c>
      <c r="D109" s="53">
        <f t="shared" si="0"/>
        <v>1.3088289527349195E-2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342927.23</v>
      </c>
      <c r="D111" s="53">
        <f t="shared" si="0"/>
        <v>7.0720601831000219E-3</v>
      </c>
      <c r="E111" s="49"/>
    </row>
    <row r="112" spans="1:5" x14ac:dyDescent="0.2">
      <c r="A112" s="51">
        <v>5125</v>
      </c>
      <c r="B112" s="49" t="s">
        <v>374</v>
      </c>
      <c r="C112" s="52">
        <v>116193.85</v>
      </c>
      <c r="D112" s="53">
        <f t="shared" si="0"/>
        <v>2.3962223708688768E-3</v>
      </c>
      <c r="E112" s="49"/>
    </row>
    <row r="113" spans="1:5" x14ac:dyDescent="0.2">
      <c r="A113" s="51">
        <v>5126</v>
      </c>
      <c r="B113" s="49" t="s">
        <v>375</v>
      </c>
      <c r="C113" s="52">
        <v>654724.53</v>
      </c>
      <c r="D113" s="53">
        <f t="shared" si="0"/>
        <v>1.3502139446645505E-2</v>
      </c>
      <c r="E113" s="49"/>
    </row>
    <row r="114" spans="1:5" x14ac:dyDescent="0.2">
      <c r="A114" s="51">
        <v>5127</v>
      </c>
      <c r="B114" s="49" t="s">
        <v>376</v>
      </c>
      <c r="C114" s="52">
        <v>145568.1</v>
      </c>
      <c r="D114" s="53">
        <f t="shared" si="0"/>
        <v>3.0019965575189883E-3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139174.13</v>
      </c>
      <c r="D116" s="53">
        <f t="shared" si="0"/>
        <v>2.8701361023170612E-3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3301848.77</v>
      </c>
      <c r="D117" s="53">
        <f t="shared" si="0"/>
        <v>6.8092793963707057E-2</v>
      </c>
      <c r="E117" s="49"/>
    </row>
    <row r="118" spans="1:5" x14ac:dyDescent="0.2">
      <c r="A118" s="51">
        <v>5131</v>
      </c>
      <c r="B118" s="49" t="s">
        <v>380</v>
      </c>
      <c r="C118" s="52">
        <v>477585.88</v>
      </c>
      <c r="D118" s="53">
        <f t="shared" si="0"/>
        <v>9.8490752278808102E-3</v>
      </c>
      <c r="E118" s="49"/>
    </row>
    <row r="119" spans="1:5" x14ac:dyDescent="0.2">
      <c r="A119" s="51">
        <v>5132</v>
      </c>
      <c r="B119" s="49" t="s">
        <v>381</v>
      </c>
      <c r="C119" s="52">
        <v>43641.49</v>
      </c>
      <c r="D119" s="53">
        <f t="shared" si="0"/>
        <v>9.0000214844460666E-4</v>
      </c>
      <c r="E119" s="49"/>
    </row>
    <row r="120" spans="1:5" x14ac:dyDescent="0.2">
      <c r="A120" s="51">
        <v>5133</v>
      </c>
      <c r="B120" s="49" t="s">
        <v>382</v>
      </c>
      <c r="C120" s="52">
        <v>187535.72</v>
      </c>
      <c r="D120" s="53">
        <f t="shared" si="0"/>
        <v>3.867479110133641E-3</v>
      </c>
      <c r="E120" s="49"/>
    </row>
    <row r="121" spans="1:5" x14ac:dyDescent="0.2">
      <c r="A121" s="51">
        <v>5134</v>
      </c>
      <c r="B121" s="49" t="s">
        <v>383</v>
      </c>
      <c r="C121" s="52">
        <v>248773.23</v>
      </c>
      <c r="D121" s="53">
        <f t="shared" si="0"/>
        <v>5.1303574070340925E-3</v>
      </c>
      <c r="E121" s="49"/>
    </row>
    <row r="122" spans="1:5" x14ac:dyDescent="0.2">
      <c r="A122" s="51">
        <v>5135</v>
      </c>
      <c r="B122" s="49" t="s">
        <v>384</v>
      </c>
      <c r="C122" s="52">
        <v>385075.16</v>
      </c>
      <c r="D122" s="53">
        <f t="shared" si="0"/>
        <v>7.9412612015000092E-3</v>
      </c>
      <c r="E122" s="49"/>
    </row>
    <row r="123" spans="1:5" x14ac:dyDescent="0.2">
      <c r="A123" s="51">
        <v>5136</v>
      </c>
      <c r="B123" s="49" t="s">
        <v>385</v>
      </c>
      <c r="C123" s="52">
        <v>14146.24</v>
      </c>
      <c r="D123" s="53">
        <f t="shared" si="0"/>
        <v>2.9173262398724317E-4</v>
      </c>
      <c r="E123" s="49"/>
    </row>
    <row r="124" spans="1:5" x14ac:dyDescent="0.2">
      <c r="A124" s="51">
        <v>5137</v>
      </c>
      <c r="B124" s="49" t="s">
        <v>386</v>
      </c>
      <c r="C124" s="52">
        <v>34620.01</v>
      </c>
      <c r="D124" s="53">
        <f t="shared" si="0"/>
        <v>7.1395553587134107E-4</v>
      </c>
      <c r="E124" s="49"/>
    </row>
    <row r="125" spans="1:5" x14ac:dyDescent="0.2">
      <c r="A125" s="51">
        <v>5138</v>
      </c>
      <c r="B125" s="49" t="s">
        <v>387</v>
      </c>
      <c r="C125" s="52">
        <v>967813.9</v>
      </c>
      <c r="D125" s="53">
        <f t="shared" si="0"/>
        <v>1.9958864587220872E-2</v>
      </c>
      <c r="E125" s="49"/>
    </row>
    <row r="126" spans="1:5" x14ac:dyDescent="0.2">
      <c r="A126" s="51">
        <v>5139</v>
      </c>
      <c r="B126" s="49" t="s">
        <v>388</v>
      </c>
      <c r="C126" s="52">
        <v>942657.14</v>
      </c>
      <c r="D126" s="53">
        <f t="shared" si="0"/>
        <v>1.9440066121634444E-2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2539818.61</v>
      </c>
      <c r="D127" s="53">
        <f t="shared" si="0"/>
        <v>5.2377730587557722E-2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2539818.61</v>
      </c>
      <c r="D137" s="53">
        <f t="shared" si="0"/>
        <v>5.2377730587557722E-2</v>
      </c>
      <c r="E137" s="49"/>
    </row>
    <row r="138" spans="1:5" x14ac:dyDescent="0.2">
      <c r="A138" s="51">
        <v>5241</v>
      </c>
      <c r="B138" s="49" t="s">
        <v>398</v>
      </c>
      <c r="C138" s="52">
        <v>2539818.61</v>
      </c>
      <c r="D138" s="53">
        <f t="shared" si="0"/>
        <v>5.2377730587557722E-2</v>
      </c>
      <c r="E138" s="49"/>
    </row>
    <row r="139" spans="1:5" x14ac:dyDescent="0.2">
      <c r="A139" s="51">
        <v>5242</v>
      </c>
      <c r="B139" s="49" t="s">
        <v>399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804112.17</v>
      </c>
      <c r="D185" s="53">
        <f t="shared" si="1"/>
        <v>1.6582904951010034E-2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804112.17</v>
      </c>
      <c r="D186" s="53">
        <f t="shared" si="1"/>
        <v>1.6582904951010034E-2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788710.89</v>
      </c>
      <c r="D191" s="53">
        <f t="shared" si="1"/>
        <v>1.6265290105852433E-2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15401.28</v>
      </c>
      <c r="D193" s="53">
        <f t="shared" si="1"/>
        <v>3.1761484515760007E-4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3406511.04</v>
      </c>
    </row>
    <row r="15" spans="1:5" x14ac:dyDescent="0.2">
      <c r="A15" s="33">
        <v>3220</v>
      </c>
      <c r="B15" s="29" t="s">
        <v>473</v>
      </c>
      <c r="C15" s="34">
        <v>5238867.71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6836411.7800000003</v>
      </c>
      <c r="D9" s="34">
        <v>3002492.1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6836411.7800000003</v>
      </c>
      <c r="D15" s="123">
        <f>SUM(D8:D14)</f>
        <v>3002492.1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723106.14</v>
      </c>
      <c r="D28" s="123">
        <f>SUM(D29:D36)</f>
        <v>749802.22000000009</v>
      </c>
    </row>
    <row r="29" spans="1:4" x14ac:dyDescent="0.2">
      <c r="A29" s="33">
        <v>1241</v>
      </c>
      <c r="B29" s="29" t="s">
        <v>239</v>
      </c>
      <c r="C29" s="34">
        <v>614529.22</v>
      </c>
      <c r="D29" s="34">
        <v>637426.30000000005</v>
      </c>
    </row>
    <row r="30" spans="1:4" x14ac:dyDescent="0.2">
      <c r="A30" s="33">
        <v>1242</v>
      </c>
      <c r="B30" s="29" t="s">
        <v>240</v>
      </c>
      <c r="C30" s="34">
        <v>49248.92</v>
      </c>
      <c r="D30" s="34">
        <v>53047.92</v>
      </c>
    </row>
    <row r="31" spans="1:4" x14ac:dyDescent="0.2">
      <c r="A31" s="33">
        <v>1243</v>
      </c>
      <c r="B31" s="29" t="s">
        <v>241</v>
      </c>
      <c r="C31" s="34">
        <v>4840</v>
      </c>
      <c r="D31" s="34">
        <v>4840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54488</v>
      </c>
      <c r="D34" s="34">
        <v>54488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723106.14</v>
      </c>
      <c r="D43" s="123">
        <f>D20+D28+D37</f>
        <v>749802.22000000009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3406511.04</v>
      </c>
      <c r="D47" s="123">
        <v>1088534.05</v>
      </c>
    </row>
    <row r="48" spans="1:5" x14ac:dyDescent="0.2">
      <c r="A48" s="33"/>
      <c r="B48" s="124" t="s">
        <v>629</v>
      </c>
      <c r="C48" s="123">
        <f>C51+C63+C95+C98+C49</f>
        <v>1762257.05</v>
      </c>
      <c r="D48" s="123">
        <f>D51+D63+D95+D98+D49</f>
        <v>762924.19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804112.17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804112.17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788710.89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15401.28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958144.88</v>
      </c>
      <c r="D98" s="123">
        <f>SUM(D99:D103)</f>
        <v>762924.19</v>
      </c>
    </row>
    <row r="99" spans="1:4" x14ac:dyDescent="0.2">
      <c r="A99" s="33">
        <v>2111</v>
      </c>
      <c r="B99" s="29" t="s">
        <v>643</v>
      </c>
      <c r="C99" s="34">
        <v>796838.67</v>
      </c>
      <c r="D99" s="34">
        <v>762924.19</v>
      </c>
    </row>
    <row r="100" spans="1:4" x14ac:dyDescent="0.2">
      <c r="A100" s="33">
        <v>2112</v>
      </c>
      <c r="B100" s="29" t="s">
        <v>644</v>
      </c>
      <c r="C100" s="34">
        <v>45127.21</v>
      </c>
      <c r="D100" s="34">
        <v>0</v>
      </c>
    </row>
    <row r="101" spans="1:4" x14ac:dyDescent="0.2">
      <c r="A101" s="33">
        <v>2112</v>
      </c>
      <c r="B101" s="29" t="s">
        <v>645</v>
      </c>
      <c r="C101" s="34">
        <v>116179</v>
      </c>
      <c r="D101" s="34">
        <v>0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5168768.09</v>
      </c>
      <c r="D126" s="123">
        <f>D47+D48+D104-D110-D113</f>
        <v>1851458.24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2023-01-19T19:26:36Z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